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Кабель КЦППВП, КЦППэпЗ\"/>
    </mc:Choice>
  </mc:AlternateContent>
  <bookViews>
    <workbookView xWindow="240" yWindow="30" windowWidth="19980" windowHeight="10110"/>
  </bookViews>
  <sheets>
    <sheet name="Спецификация к прил 1.2 " sheetId="1" r:id="rId1"/>
    <sheet name="График доставки к прил 1.2 " sheetId="3" r:id="rId2"/>
    <sheet name="XLR_NoRangeSheet" sheetId="2" state="veryHidden" r:id="rId3"/>
  </sheets>
  <definedNames>
    <definedName name="Query1">'Спецификация к прил 1.2 '!$A$7:$AC$17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'!$A$27:$O$27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57" i="3" l="1"/>
  <c r="E57" i="3"/>
  <c r="F57" i="3"/>
  <c r="G57" i="3"/>
  <c r="H57" i="3"/>
  <c r="I57" i="3"/>
  <c r="J57" i="3"/>
  <c r="D49" i="3"/>
  <c r="E49" i="3"/>
  <c r="F49" i="3"/>
  <c r="G49" i="3"/>
  <c r="H49" i="3"/>
  <c r="I49" i="3"/>
  <c r="J49" i="3"/>
  <c r="J41" i="3"/>
  <c r="D41" i="3"/>
  <c r="E41" i="3"/>
  <c r="F41" i="3"/>
  <c r="G41" i="3"/>
  <c r="H41" i="3"/>
  <c r="I41" i="3"/>
  <c r="D33" i="3"/>
  <c r="E33" i="3"/>
  <c r="F33" i="3"/>
  <c r="G33" i="3"/>
  <c r="H33" i="3"/>
  <c r="J33" i="3"/>
  <c r="D25" i="3"/>
  <c r="E25" i="3"/>
  <c r="F25" i="3"/>
  <c r="G25" i="3"/>
  <c r="H25" i="3"/>
  <c r="I25" i="3"/>
  <c r="E17" i="3"/>
  <c r="F17" i="3"/>
  <c r="G17" i="3"/>
  <c r="H17" i="3"/>
  <c r="D13" i="3"/>
  <c r="E13" i="3"/>
  <c r="G13" i="3"/>
  <c r="H13" i="3"/>
  <c r="D10" i="3"/>
  <c r="E10" i="3"/>
  <c r="G10" i="3"/>
  <c r="H10" i="3"/>
  <c r="D8" i="3"/>
  <c r="E8" i="3"/>
  <c r="G8" i="3"/>
  <c r="H8" i="3"/>
  <c r="D6" i="3"/>
  <c r="E6" i="3"/>
  <c r="G6" i="3"/>
  <c r="H6" i="3"/>
  <c r="M16" i="1" l="1"/>
  <c r="M15" i="1"/>
  <c r="M14" i="1"/>
  <c r="M13" i="1"/>
  <c r="M12" i="1"/>
  <c r="M11" i="1"/>
  <c r="M10" i="1"/>
  <c r="M9" i="1"/>
  <c r="M8" i="1"/>
  <c r="M7" i="1"/>
  <c r="L17" i="1"/>
  <c r="M17" i="1" s="1"/>
  <c r="M18" i="1" s="1"/>
  <c r="B16" i="1"/>
  <c r="B15" i="1"/>
  <c r="B14" i="1"/>
  <c r="B13" i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<sst xmlns="http://schemas.openxmlformats.org/spreadsheetml/2006/main" count="264" uniqueCount="109">
  <si>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</si>
  <si>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</si>
  <si>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</si>
  <si>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</si>
  <si>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</si>
  <si>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</si>
  <si>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</si>
  <si>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</si>
  <si>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</si>
  <si>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</si>
  <si>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</si>
  <si>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</si>
  <si>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</si>
  <si>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</si>
  <si>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</si>
  <si>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</si>
  <si>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</si>
  <si>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</si>
  <si>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</si>
  <si>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</si>
  <si>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</si>
  <si>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</si>
  <si>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</si>
  <si>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</si>
  <si>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</si>
  <si>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</si>
  <si>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</si>
  <si>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</si>
  <si>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</si>
  <si>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</si>
  <si>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</si>
  <si>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</si>
  <si>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</si>
  <si>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</si>
  <si>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</si>
  <si>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</si>
  <si>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</si>
  <si>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</si>
  <si>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</si>
  <si>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</si>
  <si>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 xml:space="preserve">  кол-во: 33.6; г. Стерлитамак, ул. Коммунистическая, д.30; Секварова С.В. 89656487022</t>
  </si>
  <si>
    <t xml:space="preserve">  кол-во: 27.485; г. Стерлитамак, ул. Коммунистическая, д.30; Секварова С.В. 89656487022</t>
  </si>
  <si>
    <t xml:space="preserve">  кол-во: 25.71; г. Стерлитамак, ул. Коммунистическая, д.30; Секварова С.В. 89656487022</t>
  </si>
  <si>
    <t xml:space="preserve">  кол-во: 0.3; г. Сибай, ул. Индустриальное шоссе, д.2; Устьянцева Л.А. 89279417186;  кол-во: 16.49; г. Стерлитамак, ул. Коммунистическая, д.30; Секварова С.В. 89656487022</t>
  </si>
  <si>
    <t>КАБЕЛЬ КСПЗП 1*4*0,9</t>
  </si>
  <si>
    <t xml:space="preserve">  кол-во: 0.22; г.Бирск, ул. Бурновская, д.10; Выдрин Ю.А. 89173483781;  кол-во: 9.5; г. Сибай, ул. Индустриальное шоссе, д.2; Устьянцева Л.А. 89279417186;  кол-во: 6.38; г. Уфа, ул. Каспийская, д.14; Мухаметшина З.Р. 89018173671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</si>
  <si>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</si>
  <si>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</si>
  <si>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</si>
  <si>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</si>
  <si>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</si>
  <si>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 xml:space="preserve">  кол-во: 3.8; г. Белорецк, ул.Ленина, д.41; Кузнецов Д.Н. 89051808865;  кол-во: 23.45; г.Бирск, ул. Бурновская, д.10; Выдрин Ю.А. 89173483781;  кол-во: 4.4; г. Мелеуз, ул. Воровского, д.2; Киреева В.Р. 89371692391;  кол-во: 9.94; с. Месягутово, ул. Коммуунистическая, д.24; Фазылов В.С. 89063756161;  кол-во: 5.85; г. Сибай, ул. Индустриальное шоссе, д.2; Устьянцева Л.А. 89279417186;  кол-во: 10.47; г. Туймазы, ул. Гафурова, д.60; Николаичев А.П. 89018173670;  кол-во: 34.052; г. Уфа, ул. Каспийская, д.14;ухаметшина З.Р. 89018173671</t>
  </si>
  <si>
    <t xml:space="preserve">  кол-во: 2.2; г. Белорецк, ул.Ленина, д.41; Кузнецов Д.Н. 89051808865;  кол-во: 0.27; г.Бирск, ул. Бурновская, д.10; Выдрин Ю.А. 89173483781;  кол-во: 0.12; г. Мелеуз, ул. Воровского, д.2; Киреева В.Р. 89371692391;  кол-во: 0.55; с. Месягутово, ул. Коммуунистическая, д.24; Фазылов В.С. 89063756161;  кол-во: 0.66; г. Сибай, ул. Индустриальное шоссе, д.2; Устьянцева Л.А. 89279417186;  кол-во: 0.2; г. Туймазы, ул. Гафурова, д.60; Николаичев А.П. 89018173670;  кол-во: 6.68; г. Уфа, ул. Каспийская, д.14; Мухаетшина З.Р. 89018173671</t>
  </si>
  <si>
    <t xml:space="preserve">  кол-во: 3.8; г. Белорецк, ул.Ленина, д.41; Кузнецов Д.Н. 89051808865;  кол-во: 12.91; г.Бирск, ул. Бурновская, д.10; Выдрин Ю.А. 89173483781;  кол-во: 4.75; г. Мелеуз, ул. Воровского, д.2; Киреева В.Р. 89371692391;  кол-во: 4.07; с. Месягутово, ул. Комммунистическая, д.24; Фазылов В.С. 89063756161;  кол-во: 4.95; г. Сибай, ул. Индустриальное шоссе, д.2; Устьянцева Л.А. 89279417186;  кол-во: 7.02; г. Туймазы, ул. Гафурова, д.60; Николаичев А.П. 89018173670;  кол-во: 23.805; г. Уфа, ул. Каспийская, д.14;ухаметшина З.Р. 89018173671</t>
  </si>
  <si>
    <t xml:space="preserve">  кол-во: 2.45; г. Белорецк, ул.Ленина, д.41; Кузнецов Д.Н. 89051808865;  кол-во: 7.79; г.Бирск, ул. Бурновская, д.10; Выдрин Ю.А. 89173483781;  кол-во: 2.7; г. Мелеуз, ул. Воровского, д.2; Киреева В.Р. 89371692391;  кол-во: 4.44; с. Месягутово, ул. Коммуунистическая, д.24; Фазылов В.С. 89063756161;  кол-во: 4.67; г. Сибай, ул. Индустриальное шоссе, д.2; Устьянцева Л.А. 89279417186;  кол-во: 7.28; г. Туймазы, ул. Гафурова, д.60; Николаичев А.П. 89018173670;  кол-во: 15.74; г. Уфа, ул. Каспийская, д.14; Муаметшина З.Р. 89018173671</t>
  </si>
  <si>
    <t xml:space="preserve">  кол-во: 2.5; г. Белорецк, ул.Ленина, д.41; Кузнецов Д.Н. 89051808865;  кол-во: 8.5; г.Бирск, ул. Бурновская, д.10; Выдрин Ю.А. 89173483781;  кол-во: 2.95; г. Мелеуз, ул. Воровского, д.2; Киреева В.Р. 89371692391;  кол-во: 4.26; с. Месягутово, ул. Коммуннистическая, д.24; Фазылов В.С. 89063756161;  кол-во: 2.745; г. Сибай, ул. Индустриальное шоссе, д.2; Устьянцева Л.А. 89279417186;  кол-во: 3.23; г. Туймазы, ул. Гафурова, д.60; Николаичев А.П. 89018173670;  кол-во: 15.671; г. Уфа, ул. Каспийская, д.14; Мхаметшина З.Р. 89018173671</t>
  </si>
  <si>
    <t>Предельная сумма лота составляет:  28 934 493,67   руб. с НДС.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</si>
  <si>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</si>
  <si>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</si>
  <si>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</si>
  <si>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</si>
  <si>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Приложение 1.2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</si>
  <si>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</si>
  <si>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</si>
  <si>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</si>
  <si>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</si>
  <si>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</si>
  <si>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1 квартал- до 15 марта 2015г,   2 квартал- до 1 июня 2015,   3 квартал- до 15 августа 2015г</t>
  </si>
  <si>
    <t>Шиц Дмитрий Васильевич тел.(347) 221-55-97, эл.почта: d.shic@bashtel.ru</t>
  </si>
  <si>
    <t>Начальник отдела ОЭСКиСД</t>
  </si>
  <si>
    <t>Шиц Д.В.</t>
  </si>
  <si>
    <t xml:space="preserve">В соответствии с техническими требованиями </t>
  </si>
  <si>
    <t>Транспортировка товара осуществляется автомобильным транспортом, за счет Поставщика.</t>
  </si>
  <si>
    <t>не менее 24 месяцев</t>
  </si>
  <si>
    <t>Марка кабеля:</t>
  </si>
  <si>
    <t>ед. изм</t>
  </si>
  <si>
    <t>Филиал</t>
  </si>
  <si>
    <t>Адрес и контактное лицо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</si>
  <si>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</si>
  <si>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</si>
  <si>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</si>
  <si>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</si>
  <si>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</si>
  <si>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</si>
  <si>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</si>
  <si>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Стерлитамакский МУЭС</t>
  </si>
  <si>
    <t>Сибайский МУЭС</t>
  </si>
  <si>
    <t>Бирский МУЭС</t>
  </si>
  <si>
    <t>Центр технической эксплуатации</t>
  </si>
  <si>
    <t>Белорецкий МУЭС</t>
  </si>
  <si>
    <t>Мелеузовский МУЭС</t>
  </si>
  <si>
    <t>Месягутовский МУЭС</t>
  </si>
  <si>
    <t>Туймазинский МУЭС</t>
  </si>
  <si>
    <t xml:space="preserve">1 кв </t>
  </si>
  <si>
    <t xml:space="preserve">2 кв </t>
  </si>
  <si>
    <t xml:space="preserve">3кв 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</si>
  <si>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</si>
  <si>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</si>
  <si>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</si>
  <si>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</si>
  <si>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</si>
  <si>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 xml:space="preserve"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284-85-60
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</si>
  <si>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</si>
  <si>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</si>
  <si>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 xml:space="preserve">г.Мелеуз .ул.Воровского д.2
Киреева Венера т.р 8(34764)33025,                                                      сот 8-9371692391
</t>
  </si>
  <si>
    <t>г.Бирск ул Бурновская д.10 
Ульданов Флюр Халяфович  сот 8-9272381395                               Зам директора Юрий Алексеевич 89173483781</t>
  </si>
  <si>
    <t xml:space="preserve">с.Месягутово  ул.Коммунистическая  д24
Крылосов Виктор Сергеевич. сот.89196068131
Фазылов Вадим Салимович                    сот.  8-906-375-6161-гл.инженер
</t>
  </si>
  <si>
    <t xml:space="preserve">итого </t>
  </si>
  <si>
    <t>График доставки к прил 1.2 ООЭСКиСД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</si>
</sst>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5" fillId="0" borderId="0" xfId="0" applyFont="1"/>
    <xf numFmtId="165" fontId="7" fillId="0" borderId="18" xfId="2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24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/>
    </xf>
    <xf numFmtId="165" fontId="7" fillId="0" borderId="30" xfId="0" applyNumberFormat="1" applyFont="1" applyBorder="1" applyAlignment="1">
      <alignment horizontal="center" vertical="center"/>
    </xf>
    <xf numFmtId="49" fontId="7" fillId="0" borderId="32" xfId="0" applyNumberFormat="1" applyFont="1" applyBorder="1" applyAlignment="1">
      <alignment horizontal="center" vertical="center"/>
    </xf>
    <xf numFmtId="165" fontId="7" fillId="0" borderId="32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wrapText="1"/>
    </xf>
    <xf numFmtId="165" fontId="6" fillId="0" borderId="20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165" fontId="2" fillId="0" borderId="3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wrapText="1"/>
    </xf>
    <xf numFmtId="0" fontId="0" fillId="0" borderId="1" xfId="0" applyBorder="1"/>
    <xf numFmtId="165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49" fontId="6" fillId="0" borderId="2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6" fillId="0" borderId="22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25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165" fontId="6" fillId="0" borderId="27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38"/>
  <sheetViews>
    <sheetView tabSelected="1" view="pageBreakPreview" zoomScale="60" zoomScaleNormal="75" workbookViewId="0">
      <selection activeCell="D29" sqref="D29:N29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6.42578125" style="10" customWidth="1"/>
    <col min="5" max="5" width="28.7109375" customWidth="1"/>
    <col min="11" max="11" width="19.5703125" style="7" customWidth="1"/>
    <col min="12" max="12" width="19.85546875" style="7" customWidth="1"/>
    <col min="13" max="13" width="18.28515625" style="9" customWidth="1"/>
    <col min="14" max="14" width="46.85546875" customWidth="1"/>
    <col min="15" max="15" width="3.28515625" customWidth="1"/>
    <col min="25" max="28" width="9.140625" style="10"/>
  </cols>
  <sheetData>
    <row r="1" spans="1:29" x14ac:dyDescent="0.25">
      <c r="N1" s="19" t="s">
        <v>61</v>
      </c>
    </row>
    <row r="2" spans="1:29" x14ac:dyDescent="0.25">
      <c r="B2" s="68" t="s">
        <v>9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29" x14ac:dyDescent="0.25">
      <c r="B3" t="s">
        <v>24</v>
      </c>
      <c r="C3" s="23"/>
      <c r="D3" s="23"/>
      <c r="E3" s="22" t="s">
        <v>37</v>
      </c>
      <c r="G3" s="22"/>
      <c r="N3" s="19"/>
      <c r="O3" s="3"/>
    </row>
    <row r="4" spans="1:29" s="11" customFormat="1" ht="15" customHeight="1" x14ac:dyDescent="0.25">
      <c r="B4" s="69" t="s">
        <v>0</v>
      </c>
      <c r="C4" s="69" t="s">
        <v>14</v>
      </c>
      <c r="D4" s="72" t="s">
        <v>28</v>
      </c>
      <c r="E4" s="69" t="s">
        <v>1</v>
      </c>
      <c r="F4" s="69" t="s">
        <v>13</v>
      </c>
      <c r="G4" s="71" t="s">
        <v>15</v>
      </c>
      <c r="H4" s="71"/>
      <c r="I4" s="71"/>
      <c r="J4" s="71"/>
      <c r="K4" s="78" t="s">
        <v>20</v>
      </c>
      <c r="L4" s="76" t="s">
        <v>21</v>
      </c>
      <c r="M4" s="70" t="s">
        <v>23</v>
      </c>
      <c r="N4" s="69" t="s">
        <v>2</v>
      </c>
      <c r="O4" s="12"/>
    </row>
    <row r="5" spans="1:29" s="13" customFormat="1" ht="64.5" customHeight="1" x14ac:dyDescent="0.25">
      <c r="B5" s="69"/>
      <c r="C5" s="69"/>
      <c r="D5" s="73"/>
      <c r="E5" s="69"/>
      <c r="F5" s="69"/>
      <c r="G5" s="8" t="s">
        <v>16</v>
      </c>
      <c r="H5" s="8" t="s">
        <v>17</v>
      </c>
      <c r="I5" s="8" t="s">
        <v>18</v>
      </c>
      <c r="J5" s="8" t="s">
        <v>19</v>
      </c>
      <c r="K5" s="79"/>
      <c r="L5" s="77"/>
      <c r="M5" s="70"/>
      <c r="N5" s="69"/>
    </row>
    <row r="6" spans="1:29" s="11" customFormat="1" x14ac:dyDescent="0.25">
      <c r="B6" s="14">
        <v>1</v>
      </c>
      <c r="C6" s="14">
        <v>3</v>
      </c>
      <c r="D6" s="25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45" x14ac:dyDescent="0.25">
      <c r="A7" s="10"/>
      <c r="B7" s="6">
        <f t="shared" ref="B7:B16" si="0">ROW()-6</f>
        <v>1</v>
      </c>
      <c r="C7" s="1" t="s">
        <v>57</v>
      </c>
      <c r="D7" s="1"/>
      <c r="E7" s="1" t="s">
        <v>71</v>
      </c>
      <c r="F7" s="4" t="s">
        <v>39</v>
      </c>
      <c r="G7" s="24">
        <v>0</v>
      </c>
      <c r="H7" s="24">
        <v>20.38</v>
      </c>
      <c r="I7" s="24">
        <v>13.219999999999999</v>
      </c>
      <c r="J7" s="24">
        <v>33.599999999999994</v>
      </c>
      <c r="K7" s="5">
        <v>18000</v>
      </c>
      <c r="L7" s="5">
        <v>604800</v>
      </c>
      <c r="M7" s="5">
        <f>L7*1.18</f>
        <v>713664</v>
      </c>
      <c r="N7" s="1" t="s">
        <v>40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45" x14ac:dyDescent="0.25">
      <c r="A8" s="10"/>
      <c r="B8" s="6">
        <f t="shared" si="0"/>
        <v>2</v>
      </c>
      <c r="C8" s="1" t="s">
        <v>58</v>
      </c>
      <c r="D8" s="1"/>
      <c r="E8" s="1" t="s">
        <v>71</v>
      </c>
      <c r="F8" s="4" t="s">
        <v>39</v>
      </c>
      <c r="G8" s="24">
        <v>0</v>
      </c>
      <c r="H8" s="24">
        <v>12.305</v>
      </c>
      <c r="I8" s="24">
        <v>15.179999999999998</v>
      </c>
      <c r="J8" s="24">
        <v>27.484999999999999</v>
      </c>
      <c r="K8" s="5">
        <v>30709</v>
      </c>
      <c r="L8" s="5">
        <v>844036.86</v>
      </c>
      <c r="M8" s="5">
        <f t="shared" ref="M8:M17" si="1">L8*1.18</f>
        <v>995963.49479999999</v>
      </c>
      <c r="N8" s="1" t="s">
        <v>41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45" x14ac:dyDescent="0.25">
      <c r="B9" s="6">
        <f t="shared" si="0"/>
        <v>3</v>
      </c>
      <c r="C9" s="1" t="s">
        <v>59</v>
      </c>
      <c r="D9" s="1"/>
      <c r="E9" s="1" t="s">
        <v>71</v>
      </c>
      <c r="F9" s="4" t="s">
        <v>39</v>
      </c>
      <c r="G9" s="24">
        <v>0</v>
      </c>
      <c r="H9" s="24">
        <v>12.3</v>
      </c>
      <c r="I9" s="24">
        <v>13.41</v>
      </c>
      <c r="J9" s="24">
        <v>25.71</v>
      </c>
      <c r="K9" s="5">
        <v>42265</v>
      </c>
      <c r="L9" s="5">
        <v>1086633.1499999999</v>
      </c>
      <c r="M9" s="5">
        <f t="shared" si="1"/>
        <v>1282227.1169999999</v>
      </c>
      <c r="N9" s="1" t="s">
        <v>42</v>
      </c>
    </row>
    <row r="10" spans="1:29" s="10" customFormat="1" ht="64.5" customHeight="1" x14ac:dyDescent="0.25">
      <c r="B10" s="6">
        <f t="shared" si="0"/>
        <v>4</v>
      </c>
      <c r="C10" s="1" t="s">
        <v>60</v>
      </c>
      <c r="D10" s="1"/>
      <c r="E10" s="1" t="s">
        <v>71</v>
      </c>
      <c r="F10" s="4" t="s">
        <v>39</v>
      </c>
      <c r="G10" s="24">
        <v>0</v>
      </c>
      <c r="H10" s="24">
        <v>8.3000000000000007</v>
      </c>
      <c r="I10" s="24">
        <v>8.49</v>
      </c>
      <c r="J10" s="24">
        <v>16.790000000000003</v>
      </c>
      <c r="K10" s="5">
        <v>66900</v>
      </c>
      <c r="L10" s="5">
        <v>1123251</v>
      </c>
      <c r="M10" s="5">
        <f t="shared" si="1"/>
        <v>1325436.18</v>
      </c>
      <c r="N10" s="1" t="s">
        <v>43</v>
      </c>
    </row>
    <row r="11" spans="1:29" ht="95.25" customHeight="1" x14ac:dyDescent="0.25">
      <c r="A11" s="10"/>
      <c r="B11" s="6">
        <f t="shared" si="0"/>
        <v>5</v>
      </c>
      <c r="C11" s="1" t="s">
        <v>44</v>
      </c>
      <c r="D11" s="1"/>
      <c r="E11" s="1" t="s">
        <v>71</v>
      </c>
      <c r="F11" s="4" t="s">
        <v>39</v>
      </c>
      <c r="G11" s="24">
        <v>0</v>
      </c>
      <c r="H11" s="24">
        <v>10.100000000000001</v>
      </c>
      <c r="I11" s="24">
        <v>6</v>
      </c>
      <c r="J11" s="24">
        <v>16.099999999999998</v>
      </c>
      <c r="K11" s="5">
        <v>20275.43</v>
      </c>
      <c r="L11" s="5">
        <v>326434.44</v>
      </c>
      <c r="M11" s="5">
        <f t="shared" si="1"/>
        <v>385192.63919999998</v>
      </c>
      <c r="N11" s="1" t="s">
        <v>45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187.5" customHeight="1" x14ac:dyDescent="0.25">
      <c r="A12" s="10"/>
      <c r="B12" s="6">
        <f t="shared" si="0"/>
        <v>6</v>
      </c>
      <c r="C12" s="1" t="s">
        <v>46</v>
      </c>
      <c r="D12" s="1"/>
      <c r="E12" s="1" t="s">
        <v>71</v>
      </c>
      <c r="F12" s="4" t="s">
        <v>39</v>
      </c>
      <c r="G12" s="24">
        <v>19.21</v>
      </c>
      <c r="H12" s="24">
        <v>47.949999999999989</v>
      </c>
      <c r="I12" s="24">
        <v>24.802</v>
      </c>
      <c r="J12" s="24">
        <v>91.961999999999961</v>
      </c>
      <c r="K12" s="5">
        <v>37514.199999999997</v>
      </c>
      <c r="L12" s="5">
        <v>3449880.8500000015</v>
      </c>
      <c r="M12" s="5">
        <f t="shared" si="1"/>
        <v>4070859.4030000013</v>
      </c>
      <c r="N12" s="1" t="s">
        <v>51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92.75" customHeight="1" x14ac:dyDescent="0.25">
      <c r="A13" s="10"/>
      <c r="B13" s="6">
        <f t="shared" si="0"/>
        <v>7</v>
      </c>
      <c r="C13" s="1" t="s">
        <v>47</v>
      </c>
      <c r="D13" s="1"/>
      <c r="E13" s="1" t="s">
        <v>71</v>
      </c>
      <c r="F13" s="4" t="s">
        <v>39</v>
      </c>
      <c r="G13" s="24">
        <v>1.1600000000000001</v>
      </c>
      <c r="H13" s="24">
        <v>5.8900000000000006</v>
      </c>
      <c r="I13" s="24">
        <v>3.6300000000000008</v>
      </c>
      <c r="J13" s="24">
        <v>10.68</v>
      </c>
      <c r="K13" s="5">
        <v>285048</v>
      </c>
      <c r="L13" s="5">
        <v>3044312.6400000006</v>
      </c>
      <c r="M13" s="5">
        <f t="shared" si="1"/>
        <v>3592288.9152000006</v>
      </c>
      <c r="N13" s="1" t="s">
        <v>52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 ht="188.25" customHeight="1" x14ac:dyDescent="0.25">
      <c r="A14" s="10"/>
      <c r="B14" s="6">
        <f t="shared" si="0"/>
        <v>8</v>
      </c>
      <c r="C14" s="1" t="s">
        <v>48</v>
      </c>
      <c r="D14" s="1"/>
      <c r="E14" s="1" t="s">
        <v>71</v>
      </c>
      <c r="F14" s="4" t="s">
        <v>39</v>
      </c>
      <c r="G14" s="24">
        <v>12.68</v>
      </c>
      <c r="H14" s="24">
        <v>34.620000000000005</v>
      </c>
      <c r="I14" s="24">
        <v>14.005000000000001</v>
      </c>
      <c r="J14" s="24">
        <v>61.305</v>
      </c>
      <c r="K14" s="5">
        <v>64628</v>
      </c>
      <c r="L14" s="5">
        <v>3962019.54</v>
      </c>
      <c r="M14" s="5">
        <f t="shared" si="1"/>
        <v>4675183.0571999997</v>
      </c>
      <c r="N14" s="1" t="s">
        <v>53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 ht="180" x14ac:dyDescent="0.25">
      <c r="A15" s="10"/>
      <c r="B15" s="6">
        <f t="shared" si="0"/>
        <v>9</v>
      </c>
      <c r="C15" s="1" t="s">
        <v>49</v>
      </c>
      <c r="D15" s="1"/>
      <c r="E15" s="1" t="s">
        <v>71</v>
      </c>
      <c r="F15" s="4" t="s">
        <v>39</v>
      </c>
      <c r="G15" s="24">
        <v>11.1</v>
      </c>
      <c r="H15" s="24">
        <v>24.659999999999997</v>
      </c>
      <c r="I15" s="24">
        <v>9.31</v>
      </c>
      <c r="J15" s="24">
        <v>45.070000000000007</v>
      </c>
      <c r="K15" s="5">
        <v>92020</v>
      </c>
      <c r="L15" s="5">
        <v>4147341.4</v>
      </c>
      <c r="M15" s="5">
        <f t="shared" si="1"/>
        <v>4893862.852</v>
      </c>
      <c r="N15" s="1" t="s">
        <v>54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 ht="188.25" customHeight="1" x14ac:dyDescent="0.25">
      <c r="B16" s="6">
        <f t="shared" si="0"/>
        <v>10</v>
      </c>
      <c r="C16" s="1" t="s">
        <v>50</v>
      </c>
      <c r="D16" s="1"/>
      <c r="E16" s="1" t="s">
        <v>71</v>
      </c>
      <c r="F16" s="4" t="s">
        <v>39</v>
      </c>
      <c r="G16" s="24">
        <v>5.5299999999999994</v>
      </c>
      <c r="H16" s="24">
        <v>21.724999999999994</v>
      </c>
      <c r="I16" s="24">
        <v>12.600999999999996</v>
      </c>
      <c r="J16" s="24">
        <v>39.855999999999995</v>
      </c>
      <c r="K16" s="5">
        <v>148837</v>
      </c>
      <c r="L16" s="5">
        <v>5932047.4699999988</v>
      </c>
      <c r="M16" s="5">
        <f t="shared" si="1"/>
        <v>6999816.0145999985</v>
      </c>
      <c r="N16" s="1" t="s">
        <v>55</v>
      </c>
    </row>
    <row r="17" spans="1:29" s="10" customFormat="1" x14ac:dyDescent="0.25">
      <c r="B17" s="16"/>
      <c r="C17" s="17"/>
      <c r="D17" s="17"/>
      <c r="E17" s="17"/>
      <c r="F17" s="18"/>
      <c r="G17" s="18"/>
      <c r="H17" s="18"/>
      <c r="I17" s="18"/>
      <c r="J17" s="18"/>
      <c r="K17" s="20"/>
      <c r="L17" s="21">
        <f>SUM($L$7:$L$16)</f>
        <v>24520757.349999998</v>
      </c>
      <c r="M17" s="5">
        <f t="shared" si="1"/>
        <v>28934493.672999997</v>
      </c>
      <c r="N17" s="2"/>
    </row>
    <row r="18" spans="1:29" x14ac:dyDescent="0.25">
      <c r="A18" s="10"/>
      <c r="B18" s="15"/>
      <c r="C18" s="2"/>
      <c r="D18" s="2"/>
      <c r="E18" s="2"/>
      <c r="F18" s="15"/>
      <c r="G18" s="15"/>
      <c r="H18" s="15"/>
      <c r="I18" s="15"/>
      <c r="J18" s="15"/>
      <c r="K18" s="15"/>
      <c r="L18" s="15" t="s">
        <v>22</v>
      </c>
      <c r="M18" s="30">
        <f>M17-L17</f>
        <v>4413736.3229999989</v>
      </c>
      <c r="N18" s="2"/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ht="19.5" customHeight="1" x14ac:dyDescent="0.25">
      <c r="A19" s="10"/>
      <c r="B19" s="60" t="s">
        <v>56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10"/>
      <c r="P19" s="10"/>
      <c r="Q19" s="10"/>
      <c r="R19" s="10"/>
      <c r="S19" s="10"/>
      <c r="T19" s="10"/>
      <c r="U19" s="10"/>
      <c r="V19" s="10"/>
      <c r="W19" s="10"/>
      <c r="X19" s="10"/>
      <c r="AC19" s="10"/>
    </row>
    <row r="20" spans="1:29" s="10" customFormat="1" ht="19.5" customHeight="1" x14ac:dyDescent="0.25">
      <c r="A20"/>
      <c r="B20" s="60" t="s">
        <v>3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/>
      <c r="P20"/>
      <c r="Q20"/>
      <c r="R20"/>
      <c r="S20"/>
      <c r="T20"/>
      <c r="U20"/>
      <c r="V20"/>
      <c r="W20"/>
      <c r="X20"/>
      <c r="AC20"/>
    </row>
    <row r="21" spans="1:29" x14ac:dyDescent="0.25">
      <c r="B21" s="80" t="s">
        <v>4</v>
      </c>
      <c r="C21" s="80"/>
      <c r="D21" s="84" t="s">
        <v>67</v>
      </c>
      <c r="E21" s="82"/>
      <c r="F21" s="82"/>
      <c r="G21" s="82"/>
      <c r="H21" s="82"/>
      <c r="I21" s="82"/>
      <c r="J21" s="82"/>
      <c r="K21" s="82"/>
      <c r="L21" s="82"/>
      <c r="M21" s="82"/>
      <c r="N21" s="83"/>
    </row>
    <row r="22" spans="1:29" s="10" customFormat="1" ht="20.25" customHeight="1" x14ac:dyDescent="0.25">
      <c r="A22"/>
      <c r="B22" s="80" t="s">
        <v>5</v>
      </c>
      <c r="C22" s="80"/>
      <c r="D22" s="85" t="s">
        <v>72</v>
      </c>
      <c r="E22" s="86"/>
      <c r="F22" s="86"/>
      <c r="G22" s="86"/>
      <c r="H22" s="86"/>
      <c r="I22" s="86"/>
      <c r="J22" s="86"/>
      <c r="K22" s="86"/>
      <c r="L22" s="86"/>
      <c r="M22" s="86"/>
      <c r="N22" s="87"/>
      <c r="O22" s="2"/>
      <c r="P22" s="2"/>
      <c r="Q22" s="2"/>
      <c r="R22" s="2"/>
      <c r="S22" s="2"/>
      <c r="T22" s="2"/>
      <c r="U22"/>
      <c r="V22"/>
      <c r="W22"/>
      <c r="X22"/>
      <c r="AC22"/>
    </row>
    <row r="23" spans="1:29" s="10" customFormat="1" ht="17.25" customHeight="1" x14ac:dyDescent="0.25">
      <c r="B23" s="61" t="s">
        <v>6</v>
      </c>
      <c r="C23" s="62"/>
      <c r="D23" s="67" t="s">
        <v>62</v>
      </c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2"/>
      <c r="P23" s="2"/>
      <c r="Q23" s="2"/>
      <c r="R23" s="2"/>
      <c r="S23" s="2"/>
      <c r="T23" s="2"/>
    </row>
    <row r="24" spans="1:29" s="10" customFormat="1" ht="17.25" customHeight="1" x14ac:dyDescent="0.25">
      <c r="B24" s="63"/>
      <c r="C24" s="64"/>
      <c r="D24" s="67" t="s">
        <v>63</v>
      </c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2"/>
      <c r="P24" s="2"/>
      <c r="Q24" s="2"/>
      <c r="R24" s="2"/>
      <c r="S24" s="2"/>
      <c r="T24" s="2"/>
    </row>
    <row r="25" spans="1:29" s="10" customFormat="1" ht="15.75" customHeight="1" x14ac:dyDescent="0.25">
      <c r="B25" s="63"/>
      <c r="C25" s="64"/>
      <c r="D25" s="67" t="s">
        <v>64</v>
      </c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2"/>
      <c r="P25" s="2"/>
      <c r="Q25" s="2"/>
      <c r="R25" s="2"/>
      <c r="S25" s="2"/>
      <c r="T25" s="2"/>
    </row>
    <row r="26" spans="1:29" s="10" customFormat="1" ht="16.5" customHeight="1" x14ac:dyDescent="0.25">
      <c r="B26" s="63"/>
      <c r="C26" s="64"/>
      <c r="D26" s="67" t="s">
        <v>65</v>
      </c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2"/>
      <c r="P26" s="2"/>
      <c r="Q26" s="2"/>
      <c r="R26" s="2"/>
      <c r="S26" s="2"/>
      <c r="T26" s="2"/>
    </row>
    <row r="27" spans="1:29" s="10" customFormat="1" ht="15" customHeight="1" x14ac:dyDescent="0.25">
      <c r="B27" s="65"/>
      <c r="C27" s="66"/>
      <c r="D27" s="67" t="s">
        <v>66</v>
      </c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29" s="10" customFormat="1" x14ac:dyDescent="0.25">
      <c r="B28" s="74" t="s">
        <v>25</v>
      </c>
      <c r="C28" s="75"/>
      <c r="D28" s="81" t="s">
        <v>73</v>
      </c>
      <c r="E28" s="88"/>
      <c r="F28" s="88"/>
      <c r="G28" s="88"/>
      <c r="H28" s="88"/>
      <c r="I28" s="88"/>
      <c r="J28" s="88"/>
      <c r="K28" s="88"/>
      <c r="L28" s="88"/>
      <c r="M28" s="88"/>
      <c r="N28" s="89"/>
    </row>
    <row r="29" spans="1:29" s="10" customFormat="1" x14ac:dyDescent="0.25">
      <c r="B29" s="74" t="s">
        <v>26</v>
      </c>
      <c r="C29" s="75"/>
      <c r="D29" s="81" t="s">
        <v>27</v>
      </c>
      <c r="E29" s="82"/>
      <c r="F29" s="82"/>
      <c r="G29" s="82"/>
      <c r="H29" s="82"/>
      <c r="I29" s="82"/>
      <c r="J29" s="82"/>
      <c r="K29" s="82"/>
      <c r="L29" s="82"/>
      <c r="M29" s="82"/>
      <c r="N29" s="83"/>
    </row>
    <row r="30" spans="1:29" s="10" customFormat="1" x14ac:dyDescent="0.25">
      <c r="B30" s="74" t="s">
        <v>7</v>
      </c>
      <c r="C30" s="75"/>
      <c r="D30" s="67" t="s">
        <v>68</v>
      </c>
      <c r="E30" s="67"/>
      <c r="F30" s="67"/>
      <c r="G30" s="67"/>
      <c r="H30" s="67"/>
      <c r="I30" s="67"/>
      <c r="J30" s="67"/>
      <c r="K30" s="67"/>
      <c r="L30" s="67"/>
      <c r="M30" s="67"/>
      <c r="N30" s="67"/>
    </row>
    <row r="31" spans="1:29" s="10" customFormat="1" x14ac:dyDescent="0.25">
      <c r="B31" s="74" t="s">
        <v>8</v>
      </c>
      <c r="C31" s="75"/>
      <c r="D31" s="67" t="s">
        <v>68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29" x14ac:dyDescent="0.25">
      <c r="A32" s="10"/>
      <c r="B32" s="26"/>
      <c r="C32" s="26"/>
      <c r="D32" s="2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0"/>
    </row>
    <row r="33" spans="1:29" x14ac:dyDescent="0.25">
      <c r="A33" s="10"/>
      <c r="B33" s="31"/>
      <c r="C33" s="31" t="s">
        <v>69</v>
      </c>
      <c r="D33" s="31"/>
      <c r="E33" s="31"/>
      <c r="F33" s="31" t="s">
        <v>70</v>
      </c>
      <c r="G33" s="10"/>
      <c r="H33" s="10"/>
      <c r="I33" s="10"/>
      <c r="J33" s="10"/>
      <c r="K33" s="10"/>
      <c r="L33" s="10"/>
      <c r="M33" s="10"/>
      <c r="N33" s="10"/>
      <c r="O33" s="10"/>
    </row>
    <row r="34" spans="1:29" x14ac:dyDescent="0.25">
      <c r="B34" s="31"/>
      <c r="C34" s="31"/>
      <c r="D34" s="31"/>
      <c r="E34" s="31"/>
      <c r="F34" s="31"/>
      <c r="P34" s="10"/>
      <c r="Q34" s="10"/>
      <c r="R34" s="10"/>
      <c r="S34" s="10"/>
      <c r="T34" s="10"/>
      <c r="U34" s="10"/>
      <c r="V34" s="10"/>
      <c r="W34" s="10"/>
      <c r="X34" s="10"/>
      <c r="AC34" s="10"/>
    </row>
    <row r="35" spans="1:29" x14ac:dyDescent="0.25">
      <c r="B35" s="31" t="s">
        <v>10</v>
      </c>
      <c r="C35" s="31"/>
      <c r="D35" s="31"/>
      <c r="E35" s="31"/>
      <c r="F35" s="31"/>
    </row>
    <row r="36" spans="1:29" x14ac:dyDescent="0.25">
      <c r="B36" s="31"/>
      <c r="C36" s="31"/>
      <c r="D36" s="31"/>
      <c r="E36" s="31"/>
      <c r="F36" s="31"/>
    </row>
    <row r="37" spans="1:29" x14ac:dyDescent="0.25">
      <c r="B37" s="31" t="s">
        <v>11</v>
      </c>
      <c r="C37" s="31"/>
      <c r="D37" s="31"/>
      <c r="E37" s="31"/>
      <c r="F37" s="31"/>
    </row>
    <row r="38" spans="1:29" x14ac:dyDescent="0.25">
      <c r="B38" s="31" t="s">
        <v>12</v>
      </c>
      <c r="C38" s="31"/>
      <c r="D38" s="31"/>
      <c r="E38" s="31"/>
      <c r="F38" s="31"/>
    </row>
  </sheetData>
  <mergeCells count="31">
    <mergeCell ref="B30:C30"/>
    <mergeCell ref="B31:C31"/>
    <mergeCell ref="L4:L5"/>
    <mergeCell ref="K4:K5"/>
    <mergeCell ref="D27:N27"/>
    <mergeCell ref="B21:C21"/>
    <mergeCell ref="B20:N20"/>
    <mergeCell ref="B29:C29"/>
    <mergeCell ref="B22:C22"/>
    <mergeCell ref="B28:C28"/>
    <mergeCell ref="D29:N29"/>
    <mergeCell ref="D30:N30"/>
    <mergeCell ref="D31:N31"/>
    <mergeCell ref="D21:N21"/>
    <mergeCell ref="D22:N22"/>
    <mergeCell ref="D28:N28"/>
    <mergeCell ref="B2:N2"/>
    <mergeCell ref="B4:B5"/>
    <mergeCell ref="C4:C5"/>
    <mergeCell ref="M4:M5"/>
    <mergeCell ref="N4:N5"/>
    <mergeCell ref="E4:E5"/>
    <mergeCell ref="F4:F5"/>
    <mergeCell ref="G4:J4"/>
    <mergeCell ref="D4:D5"/>
    <mergeCell ref="B19:N19"/>
    <mergeCell ref="B23:C27"/>
    <mergeCell ref="D23:N23"/>
    <mergeCell ref="D24:N24"/>
    <mergeCell ref="D25:N25"/>
    <mergeCell ref="D26:N26"/>
  </mergeCells>
  <pageMargins left="0.78740157480314965" right="0.39370078740157483" top="0.78740157480314965" bottom="0.39370078740157483" header="0.31496062992125984" footer="0.31496062992125984"/>
  <pageSetup paperSize="9" scale="5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7"/>
  <sheetViews>
    <sheetView topLeftCell="A34" workbookViewId="0">
      <selection activeCell="L7" sqref="L7:L8"/>
    </sheetView>
  </sheetViews>
  <sheetFormatPr defaultRowHeight="15" x14ac:dyDescent="0.25"/>
  <cols>
    <col min="2" max="2" width="29.42578125" customWidth="1"/>
    <col min="11" max="11" width="29.5703125" customWidth="1"/>
    <col min="12" max="12" width="31.85546875" customWidth="1"/>
  </cols>
  <sheetData>
    <row r="2" spans="2:12" ht="15.75" thickBot="1" x14ac:dyDescent="0.3">
      <c r="B2" s="93" t="s">
        <v>108</v>
      </c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2:12" x14ac:dyDescent="0.25">
      <c r="B3" s="99" t="s">
        <v>74</v>
      </c>
      <c r="C3" s="101" t="s">
        <v>75</v>
      </c>
      <c r="D3" s="44" t="s">
        <v>93</v>
      </c>
      <c r="E3" s="107" t="s">
        <v>94</v>
      </c>
      <c r="F3" s="107"/>
      <c r="G3" s="107"/>
      <c r="H3" s="108" t="s">
        <v>95</v>
      </c>
      <c r="I3" s="109"/>
      <c r="J3" s="110"/>
      <c r="K3" s="103" t="s">
        <v>76</v>
      </c>
      <c r="L3" s="105" t="s">
        <v>77</v>
      </c>
    </row>
    <row r="4" spans="2:12" ht="15.75" thickBot="1" x14ac:dyDescent="0.3">
      <c r="B4" s="100"/>
      <c r="C4" s="102"/>
      <c r="D4" s="32" t="s">
        <v>78</v>
      </c>
      <c r="E4" s="32" t="s">
        <v>79</v>
      </c>
      <c r="F4" s="32" t="s">
        <v>80</v>
      </c>
      <c r="G4" s="32" t="s">
        <v>81</v>
      </c>
      <c r="H4" s="32" t="s">
        <v>82</v>
      </c>
      <c r="I4" s="32" t="s">
        <v>83</v>
      </c>
      <c r="J4" s="32" t="s">
        <v>84</v>
      </c>
      <c r="K4" s="104"/>
      <c r="L4" s="106"/>
    </row>
    <row r="5" spans="2:12" ht="97.5" customHeight="1" thickBot="1" x14ac:dyDescent="0.3">
      <c r="B5" s="90" t="s">
        <v>57</v>
      </c>
      <c r="C5" s="33" t="s">
        <v>39</v>
      </c>
      <c r="D5" s="34">
        <v>7.21</v>
      </c>
      <c r="E5" s="34">
        <v>13.17</v>
      </c>
      <c r="F5" s="34"/>
      <c r="G5" s="34">
        <v>9.02</v>
      </c>
      <c r="H5" s="34">
        <v>4.2</v>
      </c>
      <c r="I5" s="34"/>
      <c r="J5" s="34"/>
      <c r="K5" s="95" t="s">
        <v>85</v>
      </c>
      <c r="L5" s="97" t="s">
        <v>96</v>
      </c>
    </row>
    <row r="6" spans="2:12" s="10" customFormat="1" ht="16.5" thickBot="1" x14ac:dyDescent="0.3">
      <c r="B6" s="94"/>
      <c r="C6" s="50" t="s">
        <v>107</v>
      </c>
      <c r="D6" s="51">
        <f>SUM(D5)</f>
        <v>7.21</v>
      </c>
      <c r="E6" s="51">
        <f>SUM(E5)</f>
        <v>13.17</v>
      </c>
      <c r="F6" s="51"/>
      <c r="G6" s="51">
        <f>SUM(G5)</f>
        <v>9.02</v>
      </c>
      <c r="H6" s="51">
        <f>SUM(H5)</f>
        <v>4.2</v>
      </c>
      <c r="I6" s="34"/>
      <c r="J6" s="34"/>
      <c r="K6" s="96"/>
      <c r="L6" s="98"/>
    </row>
    <row r="7" spans="2:12" ht="97.5" customHeight="1" thickBot="1" x14ac:dyDescent="0.3">
      <c r="B7" s="90" t="s">
        <v>58</v>
      </c>
      <c r="C7" s="33" t="s">
        <v>39</v>
      </c>
      <c r="D7" s="49">
        <v>4.1500000000000004</v>
      </c>
      <c r="E7" s="49">
        <v>8.1549999999999994</v>
      </c>
      <c r="F7" s="49"/>
      <c r="G7" s="49">
        <v>11.18</v>
      </c>
      <c r="H7" s="49">
        <v>4</v>
      </c>
      <c r="I7" s="34"/>
      <c r="J7" s="34"/>
      <c r="K7" s="95" t="s">
        <v>85</v>
      </c>
      <c r="L7" s="97" t="s">
        <v>96</v>
      </c>
    </row>
    <row r="8" spans="2:12" s="10" customFormat="1" ht="16.5" thickBot="1" x14ac:dyDescent="0.3">
      <c r="B8" s="94"/>
      <c r="C8" s="50" t="s">
        <v>107</v>
      </c>
      <c r="D8" s="51">
        <f>SUM(D7)</f>
        <v>4.1500000000000004</v>
      </c>
      <c r="E8" s="51">
        <f>SUM(E7)</f>
        <v>8.1549999999999994</v>
      </c>
      <c r="F8" s="51"/>
      <c r="G8" s="51">
        <f>SUM(G7)</f>
        <v>11.18</v>
      </c>
      <c r="H8" s="51">
        <f>SUM(H7)</f>
        <v>4</v>
      </c>
      <c r="I8" s="34"/>
      <c r="J8" s="34"/>
      <c r="K8" s="96"/>
      <c r="L8" s="98"/>
    </row>
    <row r="9" spans="2:12" ht="97.5" customHeight="1" thickBot="1" x14ac:dyDescent="0.3">
      <c r="B9" s="90" t="s">
        <v>59</v>
      </c>
      <c r="C9" s="33" t="s">
        <v>39</v>
      </c>
      <c r="D9" s="52">
        <v>9.35</v>
      </c>
      <c r="E9" s="52">
        <v>2.95</v>
      </c>
      <c r="F9" s="52"/>
      <c r="G9" s="52">
        <v>8.41</v>
      </c>
      <c r="H9" s="52">
        <v>5</v>
      </c>
      <c r="I9" s="34"/>
      <c r="J9" s="34"/>
      <c r="K9" s="95" t="s">
        <v>85</v>
      </c>
      <c r="L9" s="97" t="s">
        <v>96</v>
      </c>
    </row>
    <row r="10" spans="2:12" s="10" customFormat="1" ht="16.5" thickBot="1" x14ac:dyDescent="0.3">
      <c r="B10" s="94"/>
      <c r="C10" s="50" t="s">
        <v>107</v>
      </c>
      <c r="D10" s="53">
        <f>SUM(D9)</f>
        <v>9.35</v>
      </c>
      <c r="E10" s="53">
        <f>SUM(E9)</f>
        <v>2.95</v>
      </c>
      <c r="F10" s="53"/>
      <c r="G10" s="53">
        <f>SUM(G9)</f>
        <v>8.41</v>
      </c>
      <c r="H10" s="53">
        <f>SUM(H9)</f>
        <v>5</v>
      </c>
      <c r="I10" s="45"/>
      <c r="J10" s="45"/>
      <c r="K10" s="96"/>
      <c r="L10" s="98"/>
    </row>
    <row r="11" spans="2:12" ht="48.75" x14ac:dyDescent="0.25">
      <c r="B11" s="90" t="s">
        <v>60</v>
      </c>
      <c r="C11" s="35" t="s">
        <v>39</v>
      </c>
      <c r="D11" s="36"/>
      <c r="E11" s="36">
        <v>0.3</v>
      </c>
      <c r="F11" s="36"/>
      <c r="G11" s="36"/>
      <c r="H11" s="36"/>
      <c r="I11" s="36"/>
      <c r="J11" s="36"/>
      <c r="K11" s="35" t="s">
        <v>86</v>
      </c>
      <c r="L11" s="42" t="s">
        <v>100</v>
      </c>
    </row>
    <row r="12" spans="2:12" ht="85.5" thickBot="1" x14ac:dyDescent="0.3">
      <c r="B12" s="91"/>
      <c r="C12" s="37" t="s">
        <v>39</v>
      </c>
      <c r="D12" s="38">
        <v>5.28</v>
      </c>
      <c r="E12" s="38">
        <v>2.72</v>
      </c>
      <c r="F12" s="38"/>
      <c r="G12" s="38">
        <v>4.99</v>
      </c>
      <c r="H12" s="38">
        <v>3.5</v>
      </c>
      <c r="I12" s="38"/>
      <c r="J12" s="38"/>
      <c r="K12" s="37" t="s">
        <v>85</v>
      </c>
      <c r="L12" s="41" t="s">
        <v>97</v>
      </c>
    </row>
    <row r="13" spans="2:12" s="10" customFormat="1" ht="16.5" thickBot="1" x14ac:dyDescent="0.3">
      <c r="B13" s="94"/>
      <c r="C13" s="50" t="s">
        <v>107</v>
      </c>
      <c r="D13" s="54">
        <f>SUM(D11:D12)</f>
        <v>5.28</v>
      </c>
      <c r="E13" s="54">
        <f>SUM(E11:E12)</f>
        <v>3.02</v>
      </c>
      <c r="F13" s="54"/>
      <c r="G13" s="54">
        <f>SUM(G11:G12)</f>
        <v>4.99</v>
      </c>
      <c r="H13" s="54">
        <f>SUM(H11:H12)</f>
        <v>3.5</v>
      </c>
      <c r="I13" s="47"/>
      <c r="J13" s="47"/>
      <c r="K13" s="46"/>
      <c r="L13" s="48"/>
    </row>
    <row r="14" spans="2:12" ht="72.75" x14ac:dyDescent="0.25">
      <c r="B14" s="90" t="s">
        <v>44</v>
      </c>
      <c r="C14" s="35" t="s">
        <v>39</v>
      </c>
      <c r="D14" s="36"/>
      <c r="E14" s="36"/>
      <c r="F14" s="36"/>
      <c r="G14" s="36">
        <v>0.22</v>
      </c>
      <c r="H14" s="36"/>
      <c r="I14" s="36"/>
      <c r="J14" s="36"/>
      <c r="K14" s="35" t="s">
        <v>87</v>
      </c>
      <c r="L14" s="42" t="s">
        <v>99</v>
      </c>
    </row>
    <row r="15" spans="2:12" ht="48.75" x14ac:dyDescent="0.25">
      <c r="B15" s="91"/>
      <c r="C15" s="39" t="s">
        <v>39</v>
      </c>
      <c r="D15" s="40"/>
      <c r="E15" s="40"/>
      <c r="F15" s="40"/>
      <c r="G15" s="40">
        <v>3.5</v>
      </c>
      <c r="H15" s="40">
        <v>6</v>
      </c>
      <c r="I15" s="40"/>
      <c r="J15" s="40"/>
      <c r="K15" s="39" t="s">
        <v>86</v>
      </c>
      <c r="L15" s="43" t="s">
        <v>100</v>
      </c>
    </row>
    <row r="16" spans="2:12" ht="121.5" thickBot="1" x14ac:dyDescent="0.3">
      <c r="B16" s="91"/>
      <c r="C16" s="37" t="s">
        <v>39</v>
      </c>
      <c r="D16" s="38"/>
      <c r="E16" s="38">
        <v>2.5</v>
      </c>
      <c r="F16" s="38">
        <v>3.88</v>
      </c>
      <c r="G16" s="38"/>
      <c r="H16" s="38"/>
      <c r="I16" s="38"/>
      <c r="J16" s="38"/>
      <c r="K16" s="37" t="s">
        <v>88</v>
      </c>
      <c r="L16" s="41" t="s">
        <v>101</v>
      </c>
    </row>
    <row r="17" spans="2:12" s="10" customFormat="1" ht="16.5" thickBot="1" x14ac:dyDescent="0.3">
      <c r="B17" s="94"/>
      <c r="C17" s="50" t="s">
        <v>107</v>
      </c>
      <c r="D17" s="47"/>
      <c r="E17" s="54">
        <f>SUM(E14:E16)</f>
        <v>2.5</v>
      </c>
      <c r="F17" s="54">
        <f>SUM(F14:F16)</f>
        <v>3.88</v>
      </c>
      <c r="G17" s="54">
        <f>SUM(G14:G16)</f>
        <v>3.72</v>
      </c>
      <c r="H17" s="54">
        <f>SUM(H14:H16)</f>
        <v>6</v>
      </c>
      <c r="I17" s="47"/>
      <c r="J17" s="47"/>
      <c r="K17" s="46"/>
      <c r="L17" s="48"/>
    </row>
    <row r="18" spans="2:12" ht="60.75" x14ac:dyDescent="0.25">
      <c r="B18" s="90" t="s">
        <v>46</v>
      </c>
      <c r="C18" s="35" t="s">
        <v>39</v>
      </c>
      <c r="D18" s="36">
        <v>1.9</v>
      </c>
      <c r="E18" s="36">
        <v>1.9</v>
      </c>
      <c r="F18" s="36"/>
      <c r="G18" s="36"/>
      <c r="H18" s="36"/>
      <c r="I18" s="36"/>
      <c r="J18" s="36"/>
      <c r="K18" s="35" t="s">
        <v>89</v>
      </c>
      <c r="L18" s="42" t="s">
        <v>98</v>
      </c>
    </row>
    <row r="19" spans="2:12" ht="72.75" x14ac:dyDescent="0.25">
      <c r="B19" s="91"/>
      <c r="C19" s="39" t="s">
        <v>39</v>
      </c>
      <c r="D19" s="40">
        <v>4.32</v>
      </c>
      <c r="E19" s="40">
        <v>5.7</v>
      </c>
      <c r="F19" s="40">
        <v>0.93</v>
      </c>
      <c r="G19" s="40">
        <v>3.5</v>
      </c>
      <c r="H19" s="40">
        <v>5.7</v>
      </c>
      <c r="I19" s="40">
        <v>3.3</v>
      </c>
      <c r="J19" s="40"/>
      <c r="K19" s="39" t="s">
        <v>87</v>
      </c>
      <c r="L19" s="43" t="s">
        <v>99</v>
      </c>
    </row>
    <row r="20" spans="2:12" ht="48.75" x14ac:dyDescent="0.25">
      <c r="B20" s="91"/>
      <c r="C20" s="39" t="s">
        <v>39</v>
      </c>
      <c r="D20" s="40">
        <v>0.5</v>
      </c>
      <c r="E20" s="40">
        <v>1.1499999999999999</v>
      </c>
      <c r="F20" s="40">
        <v>1</v>
      </c>
      <c r="G20" s="40">
        <v>0.5</v>
      </c>
      <c r="H20" s="40">
        <v>1.25</v>
      </c>
      <c r="I20" s="40"/>
      <c r="J20" s="40"/>
      <c r="K20" s="39" t="s">
        <v>90</v>
      </c>
      <c r="L20" s="43" t="s">
        <v>104</v>
      </c>
    </row>
    <row r="21" spans="2:12" ht="84.75" x14ac:dyDescent="0.25">
      <c r="B21" s="91"/>
      <c r="C21" s="39" t="s">
        <v>39</v>
      </c>
      <c r="D21" s="40">
        <v>2.94</v>
      </c>
      <c r="E21" s="40">
        <v>3.5</v>
      </c>
      <c r="F21" s="40"/>
      <c r="G21" s="40"/>
      <c r="H21" s="40">
        <v>3.5</v>
      </c>
      <c r="I21" s="40"/>
      <c r="J21" s="40"/>
      <c r="K21" s="39" t="s">
        <v>91</v>
      </c>
      <c r="L21" s="43" t="s">
        <v>103</v>
      </c>
    </row>
    <row r="22" spans="2:12" ht="48.75" x14ac:dyDescent="0.25">
      <c r="B22" s="91"/>
      <c r="C22" s="39" t="s">
        <v>39</v>
      </c>
      <c r="D22" s="40">
        <v>2.15</v>
      </c>
      <c r="E22" s="40">
        <v>1</v>
      </c>
      <c r="F22" s="40"/>
      <c r="G22" s="40">
        <v>2.7</v>
      </c>
      <c r="H22" s="40"/>
      <c r="I22" s="40"/>
      <c r="J22" s="40"/>
      <c r="K22" s="39" t="s">
        <v>86</v>
      </c>
      <c r="L22" s="43" t="s">
        <v>100</v>
      </c>
    </row>
    <row r="23" spans="2:12" ht="84.75" x14ac:dyDescent="0.25">
      <c r="B23" s="91"/>
      <c r="C23" s="39" t="s">
        <v>39</v>
      </c>
      <c r="D23" s="40">
        <v>3.1</v>
      </c>
      <c r="E23" s="40">
        <v>1.5</v>
      </c>
      <c r="F23" s="40">
        <v>3.87</v>
      </c>
      <c r="G23" s="40"/>
      <c r="H23" s="40">
        <v>2</v>
      </c>
      <c r="I23" s="40"/>
      <c r="J23" s="40"/>
      <c r="K23" s="39" t="s">
        <v>92</v>
      </c>
      <c r="L23" s="43" t="s">
        <v>102</v>
      </c>
    </row>
    <row r="24" spans="2:12" ht="121.5" thickBot="1" x14ac:dyDescent="0.3">
      <c r="B24" s="91"/>
      <c r="C24" s="37" t="s">
        <v>39</v>
      </c>
      <c r="D24" s="38">
        <v>4.3</v>
      </c>
      <c r="E24" s="38">
        <v>9.3800000000000008</v>
      </c>
      <c r="F24" s="38">
        <v>6.15</v>
      </c>
      <c r="G24" s="38">
        <v>5.17</v>
      </c>
      <c r="H24" s="38">
        <v>4.5419999999999998</v>
      </c>
      <c r="I24" s="38">
        <v>4.51</v>
      </c>
      <c r="J24" s="38"/>
      <c r="K24" s="37" t="s">
        <v>88</v>
      </c>
      <c r="L24" s="41" t="s">
        <v>101</v>
      </c>
    </row>
    <row r="25" spans="2:12" s="10" customFormat="1" ht="16.5" thickBot="1" x14ac:dyDescent="0.3">
      <c r="B25" s="94"/>
      <c r="C25" s="50" t="s">
        <v>107</v>
      </c>
      <c r="D25" s="54">
        <f t="shared" ref="D25:I25" si="0">SUM(D18:D24)</f>
        <v>19.21</v>
      </c>
      <c r="E25" s="54">
        <f t="shared" si="0"/>
        <v>24.130000000000003</v>
      </c>
      <c r="F25" s="54">
        <f t="shared" si="0"/>
        <v>11.950000000000001</v>
      </c>
      <c r="G25" s="54">
        <f t="shared" si="0"/>
        <v>11.870000000000001</v>
      </c>
      <c r="H25" s="54">
        <f t="shared" si="0"/>
        <v>16.991999999999997</v>
      </c>
      <c r="I25" s="54">
        <f t="shared" si="0"/>
        <v>7.81</v>
      </c>
      <c r="J25" s="47"/>
      <c r="K25" s="46"/>
      <c r="L25" s="48"/>
    </row>
    <row r="26" spans="2:12" ht="60.75" x14ac:dyDescent="0.25">
      <c r="B26" s="90" t="s">
        <v>47</v>
      </c>
      <c r="C26" s="35" t="s">
        <v>39</v>
      </c>
      <c r="D26" s="36"/>
      <c r="E26" s="36">
        <v>2.2000000000000002</v>
      </c>
      <c r="F26" s="36"/>
      <c r="G26" s="36"/>
      <c r="H26" s="36"/>
      <c r="I26" s="36"/>
      <c r="J26" s="36"/>
      <c r="K26" s="35" t="s">
        <v>89</v>
      </c>
      <c r="L26" s="42" t="s">
        <v>98</v>
      </c>
    </row>
    <row r="27" spans="2:12" ht="60.75" x14ac:dyDescent="0.25">
      <c r="B27" s="91"/>
      <c r="C27" s="39" t="s">
        <v>39</v>
      </c>
      <c r="D27" s="40">
        <v>0.27</v>
      </c>
      <c r="E27" s="40"/>
      <c r="F27" s="40"/>
      <c r="G27" s="40"/>
      <c r="H27" s="40"/>
      <c r="I27" s="40"/>
      <c r="J27" s="40"/>
      <c r="K27" s="39" t="s">
        <v>87</v>
      </c>
      <c r="L27" s="43" t="s">
        <v>105</v>
      </c>
    </row>
    <row r="28" spans="2:12" ht="48.75" x14ac:dyDescent="0.25">
      <c r="B28" s="91"/>
      <c r="C28" s="39" t="s">
        <v>39</v>
      </c>
      <c r="D28" s="40"/>
      <c r="E28" s="40"/>
      <c r="F28" s="40"/>
      <c r="G28" s="40"/>
      <c r="H28" s="40">
        <v>0.12</v>
      </c>
      <c r="I28" s="40"/>
      <c r="J28" s="40"/>
      <c r="K28" s="39" t="s">
        <v>90</v>
      </c>
      <c r="L28" s="43" t="s">
        <v>104</v>
      </c>
    </row>
    <row r="29" spans="2:12" ht="84.75" x14ac:dyDescent="0.25">
      <c r="B29" s="91"/>
      <c r="C29" s="39" t="s">
        <v>39</v>
      </c>
      <c r="D29" s="40"/>
      <c r="E29" s="40"/>
      <c r="F29" s="40"/>
      <c r="G29" s="40"/>
      <c r="H29" s="40">
        <v>0.55000000000000004</v>
      </c>
      <c r="I29" s="40"/>
      <c r="J29" s="40"/>
      <c r="K29" s="39" t="s">
        <v>91</v>
      </c>
      <c r="L29" s="43" t="s">
        <v>103</v>
      </c>
    </row>
    <row r="30" spans="2:12" ht="48.75" x14ac:dyDescent="0.25">
      <c r="B30" s="91"/>
      <c r="C30" s="39" t="s">
        <v>39</v>
      </c>
      <c r="D30" s="40">
        <v>0.41</v>
      </c>
      <c r="E30" s="40"/>
      <c r="F30" s="40"/>
      <c r="G30" s="40">
        <v>0.25</v>
      </c>
      <c r="H30" s="40"/>
      <c r="I30" s="40"/>
      <c r="J30" s="40"/>
      <c r="K30" s="39" t="s">
        <v>86</v>
      </c>
      <c r="L30" s="43" t="s">
        <v>100</v>
      </c>
    </row>
    <row r="31" spans="2:12" ht="84.75" x14ac:dyDescent="0.25">
      <c r="B31" s="91"/>
      <c r="C31" s="39" t="s">
        <v>39</v>
      </c>
      <c r="D31" s="40"/>
      <c r="E31" s="40">
        <v>0.2</v>
      </c>
      <c r="F31" s="40"/>
      <c r="G31" s="40"/>
      <c r="H31" s="40"/>
      <c r="I31" s="40"/>
      <c r="J31" s="40"/>
      <c r="K31" s="39" t="s">
        <v>92</v>
      </c>
      <c r="L31" s="43" t="s">
        <v>102</v>
      </c>
    </row>
    <row r="32" spans="2:12" ht="121.5" thickBot="1" x14ac:dyDescent="0.3">
      <c r="B32" s="91"/>
      <c r="C32" s="37" t="s">
        <v>39</v>
      </c>
      <c r="D32" s="38"/>
      <c r="E32" s="38">
        <v>1.67</v>
      </c>
      <c r="F32" s="38">
        <v>0.5</v>
      </c>
      <c r="G32" s="38">
        <v>1.7</v>
      </c>
      <c r="H32" s="38">
        <v>1.1599999999999999</v>
      </c>
      <c r="I32" s="38"/>
      <c r="J32" s="38">
        <v>1.65</v>
      </c>
      <c r="K32" s="37" t="s">
        <v>88</v>
      </c>
      <c r="L32" s="41" t="s">
        <v>101</v>
      </c>
    </row>
    <row r="33" spans="2:12" s="10" customFormat="1" ht="16.5" thickBot="1" x14ac:dyDescent="0.3">
      <c r="B33" s="94"/>
      <c r="C33" s="50" t="s">
        <v>107</v>
      </c>
      <c r="D33" s="54">
        <f>SUM(D26:D32)</f>
        <v>0.67999999999999994</v>
      </c>
      <c r="E33" s="54">
        <f>SUM(E26:E32)</f>
        <v>4.07</v>
      </c>
      <c r="F33" s="54">
        <f>SUM(F26:F32)</f>
        <v>0.5</v>
      </c>
      <c r="G33" s="54">
        <f>SUM(G26:G32)</f>
        <v>1.95</v>
      </c>
      <c r="H33" s="54">
        <f>SUM(H26:H32)</f>
        <v>1.83</v>
      </c>
      <c r="I33" s="54"/>
      <c r="J33" s="54">
        <f>SUM(J26:J32)</f>
        <v>1.65</v>
      </c>
      <c r="K33" s="46"/>
      <c r="L33" s="48"/>
    </row>
    <row r="34" spans="2:12" ht="60.75" x14ac:dyDescent="0.25">
      <c r="B34" s="90" t="s">
        <v>48</v>
      </c>
      <c r="C34" s="35" t="s">
        <v>39</v>
      </c>
      <c r="D34" s="36">
        <v>1.7</v>
      </c>
      <c r="E34" s="36">
        <v>2.1</v>
      </c>
      <c r="F34" s="36"/>
      <c r="G34" s="36"/>
      <c r="H34" s="36"/>
      <c r="I34" s="36"/>
      <c r="J34" s="36"/>
      <c r="K34" s="35" t="s">
        <v>89</v>
      </c>
      <c r="L34" s="42" t="s">
        <v>98</v>
      </c>
    </row>
    <row r="35" spans="2:12" ht="72.75" x14ac:dyDescent="0.25">
      <c r="B35" s="91"/>
      <c r="C35" s="39" t="s">
        <v>39</v>
      </c>
      <c r="D35" s="40">
        <v>2.63</v>
      </c>
      <c r="E35" s="40">
        <v>2.9</v>
      </c>
      <c r="F35" s="40">
        <v>0.98</v>
      </c>
      <c r="G35" s="40">
        <v>3.45</v>
      </c>
      <c r="H35" s="40">
        <v>1.65</v>
      </c>
      <c r="I35" s="40">
        <v>1.3</v>
      </c>
      <c r="J35" s="40"/>
      <c r="K35" s="39" t="s">
        <v>87</v>
      </c>
      <c r="L35" s="43" t="s">
        <v>99</v>
      </c>
    </row>
    <row r="36" spans="2:12" ht="48.75" x14ac:dyDescent="0.25">
      <c r="B36" s="91"/>
      <c r="C36" s="39" t="s">
        <v>39</v>
      </c>
      <c r="D36" s="40"/>
      <c r="E36" s="40">
        <v>1.25</v>
      </c>
      <c r="F36" s="40"/>
      <c r="G36" s="40">
        <v>1</v>
      </c>
      <c r="H36" s="40">
        <v>2.5</v>
      </c>
      <c r="I36" s="40"/>
      <c r="J36" s="40"/>
      <c r="K36" s="39" t="s">
        <v>90</v>
      </c>
      <c r="L36" s="43" t="s">
        <v>104</v>
      </c>
    </row>
    <row r="37" spans="2:12" ht="72" customHeight="1" x14ac:dyDescent="0.25">
      <c r="B37" s="91"/>
      <c r="C37" s="39" t="s">
        <v>39</v>
      </c>
      <c r="D37" s="40">
        <v>1.2</v>
      </c>
      <c r="E37" s="40">
        <v>1.5</v>
      </c>
      <c r="F37" s="40"/>
      <c r="G37" s="40"/>
      <c r="H37" s="40">
        <v>1.37</v>
      </c>
      <c r="I37" s="40"/>
      <c r="J37" s="40"/>
      <c r="K37" s="39" t="s">
        <v>91</v>
      </c>
      <c r="L37" s="43" t="s">
        <v>106</v>
      </c>
    </row>
    <row r="38" spans="2:12" ht="48.75" x14ac:dyDescent="0.25">
      <c r="B38" s="91"/>
      <c r="C38" s="39" t="s">
        <v>39</v>
      </c>
      <c r="D38" s="40"/>
      <c r="E38" s="40">
        <v>1.65</v>
      </c>
      <c r="F38" s="40">
        <v>0.8</v>
      </c>
      <c r="G38" s="40">
        <v>2.5</v>
      </c>
      <c r="H38" s="40"/>
      <c r="I38" s="40"/>
      <c r="J38" s="40"/>
      <c r="K38" s="39" t="s">
        <v>86</v>
      </c>
      <c r="L38" s="43" t="s">
        <v>100</v>
      </c>
    </row>
    <row r="39" spans="2:12" ht="92.25" customHeight="1" x14ac:dyDescent="0.25">
      <c r="B39" s="91"/>
      <c r="C39" s="39" t="s">
        <v>39</v>
      </c>
      <c r="D39" s="40"/>
      <c r="E39" s="40">
        <v>3.4</v>
      </c>
      <c r="F39" s="40">
        <v>1.1000000000000001</v>
      </c>
      <c r="G39" s="40">
        <v>2.52</v>
      </c>
      <c r="H39" s="40"/>
      <c r="I39" s="40"/>
      <c r="J39" s="40"/>
      <c r="K39" s="39" t="s">
        <v>92</v>
      </c>
      <c r="L39" s="43" t="s">
        <v>102</v>
      </c>
    </row>
    <row r="40" spans="2:12" ht="121.5" thickBot="1" x14ac:dyDescent="0.3">
      <c r="B40" s="91"/>
      <c r="C40" s="37" t="s">
        <v>39</v>
      </c>
      <c r="D40" s="38">
        <v>1.6</v>
      </c>
      <c r="E40" s="38">
        <v>6.65</v>
      </c>
      <c r="F40" s="38">
        <v>3.34</v>
      </c>
      <c r="G40" s="38">
        <v>5.43</v>
      </c>
      <c r="H40" s="38">
        <v>2.7149999999999999</v>
      </c>
      <c r="I40" s="38">
        <v>1.87</v>
      </c>
      <c r="J40" s="38">
        <v>2.2000000000000002</v>
      </c>
      <c r="K40" s="37" t="s">
        <v>88</v>
      </c>
      <c r="L40" s="41" t="s">
        <v>101</v>
      </c>
    </row>
    <row r="41" spans="2:12" s="10" customFormat="1" ht="16.5" thickBot="1" x14ac:dyDescent="0.3">
      <c r="B41" s="94"/>
      <c r="C41" s="50" t="s">
        <v>107</v>
      </c>
      <c r="D41" s="54">
        <f t="shared" ref="D41:J41" si="1">SUM(D34:D40)</f>
        <v>7.1300000000000008</v>
      </c>
      <c r="E41" s="54">
        <f t="shared" si="1"/>
        <v>19.450000000000003</v>
      </c>
      <c r="F41" s="54">
        <f t="shared" si="1"/>
        <v>6.22</v>
      </c>
      <c r="G41" s="54">
        <f t="shared" si="1"/>
        <v>14.9</v>
      </c>
      <c r="H41" s="54">
        <f t="shared" si="1"/>
        <v>8.2349999999999994</v>
      </c>
      <c r="I41" s="54">
        <f t="shared" si="1"/>
        <v>3.17</v>
      </c>
      <c r="J41" s="54">
        <f t="shared" si="1"/>
        <v>2.2000000000000002</v>
      </c>
      <c r="K41" s="46"/>
      <c r="L41" s="48"/>
    </row>
    <row r="42" spans="2:12" ht="60.75" x14ac:dyDescent="0.25">
      <c r="B42" s="90" t="s">
        <v>49</v>
      </c>
      <c r="C42" s="35" t="s">
        <v>39</v>
      </c>
      <c r="D42" s="36">
        <v>1.4</v>
      </c>
      <c r="E42" s="36">
        <v>1.05</v>
      </c>
      <c r="F42" s="36"/>
      <c r="G42" s="36"/>
      <c r="H42" s="36"/>
      <c r="I42" s="36"/>
      <c r="J42" s="36"/>
      <c r="K42" s="35" t="s">
        <v>89</v>
      </c>
      <c r="L42" s="42" t="s">
        <v>98</v>
      </c>
    </row>
    <row r="43" spans="2:12" ht="72.75" x14ac:dyDescent="0.25">
      <c r="B43" s="91"/>
      <c r="C43" s="39" t="s">
        <v>39</v>
      </c>
      <c r="D43" s="40">
        <v>1.66</v>
      </c>
      <c r="E43" s="40">
        <v>2.2999999999999998</v>
      </c>
      <c r="F43" s="40"/>
      <c r="G43" s="40">
        <v>2.33</v>
      </c>
      <c r="H43" s="40"/>
      <c r="I43" s="40">
        <v>1.5</v>
      </c>
      <c r="J43" s="40"/>
      <c r="K43" s="39" t="s">
        <v>87</v>
      </c>
      <c r="L43" s="43" t="s">
        <v>99</v>
      </c>
    </row>
    <row r="44" spans="2:12" ht="48.75" x14ac:dyDescent="0.25">
      <c r="B44" s="91"/>
      <c r="C44" s="39" t="s">
        <v>39</v>
      </c>
      <c r="D44" s="40"/>
      <c r="E44" s="40">
        <v>0.7</v>
      </c>
      <c r="F44" s="40"/>
      <c r="G44" s="40">
        <v>1</v>
      </c>
      <c r="H44" s="40"/>
      <c r="I44" s="40">
        <v>1</v>
      </c>
      <c r="J44" s="40"/>
      <c r="K44" s="39" t="s">
        <v>90</v>
      </c>
      <c r="L44" s="43" t="s">
        <v>104</v>
      </c>
    </row>
    <row r="45" spans="2:12" ht="84.75" x14ac:dyDescent="0.25">
      <c r="B45" s="91"/>
      <c r="C45" s="39" t="s">
        <v>39</v>
      </c>
      <c r="D45" s="40">
        <v>0.84</v>
      </c>
      <c r="E45" s="40"/>
      <c r="F45" s="40"/>
      <c r="G45" s="40">
        <v>2.9</v>
      </c>
      <c r="H45" s="40">
        <v>0.7</v>
      </c>
      <c r="I45" s="40"/>
      <c r="J45" s="40"/>
      <c r="K45" s="39" t="s">
        <v>91</v>
      </c>
      <c r="L45" s="43" t="s">
        <v>103</v>
      </c>
    </row>
    <row r="46" spans="2:12" ht="48.75" x14ac:dyDescent="0.25">
      <c r="B46" s="91"/>
      <c r="C46" s="39" t="s">
        <v>39</v>
      </c>
      <c r="D46" s="40">
        <v>3.25</v>
      </c>
      <c r="E46" s="40">
        <v>0.7</v>
      </c>
      <c r="F46" s="40"/>
      <c r="G46" s="40">
        <v>0.72</v>
      </c>
      <c r="H46" s="40"/>
      <c r="I46" s="40"/>
      <c r="J46" s="40"/>
      <c r="K46" s="39" t="s">
        <v>86</v>
      </c>
      <c r="L46" s="43" t="s">
        <v>100</v>
      </c>
    </row>
    <row r="47" spans="2:12" ht="84.75" x14ac:dyDescent="0.25">
      <c r="B47" s="91"/>
      <c r="C47" s="39" t="s">
        <v>39</v>
      </c>
      <c r="D47" s="40">
        <v>2.75</v>
      </c>
      <c r="E47" s="40">
        <v>1.1499999999999999</v>
      </c>
      <c r="F47" s="40">
        <v>2.5299999999999998</v>
      </c>
      <c r="G47" s="40"/>
      <c r="H47" s="40">
        <v>0.85</v>
      </c>
      <c r="I47" s="40"/>
      <c r="J47" s="40"/>
      <c r="K47" s="39" t="s">
        <v>92</v>
      </c>
      <c r="L47" s="43" t="s">
        <v>102</v>
      </c>
    </row>
    <row r="48" spans="2:12" ht="121.5" thickBot="1" x14ac:dyDescent="0.3">
      <c r="B48" s="91"/>
      <c r="C48" s="37" t="s">
        <v>39</v>
      </c>
      <c r="D48" s="38">
        <v>1.2</v>
      </c>
      <c r="E48" s="38">
        <v>3.44</v>
      </c>
      <c r="F48" s="38">
        <v>3.07</v>
      </c>
      <c r="G48" s="38">
        <v>3.17</v>
      </c>
      <c r="H48" s="38">
        <v>2.35</v>
      </c>
      <c r="I48" s="38">
        <v>1.99</v>
      </c>
      <c r="J48" s="38">
        <v>0.52</v>
      </c>
      <c r="K48" s="37" t="s">
        <v>88</v>
      </c>
      <c r="L48" s="41" t="s">
        <v>101</v>
      </c>
    </row>
    <row r="49" spans="2:12" s="10" customFormat="1" ht="16.5" thickBot="1" x14ac:dyDescent="0.3">
      <c r="B49" s="91"/>
      <c r="C49" s="50" t="s">
        <v>107</v>
      </c>
      <c r="D49" s="54">
        <f t="shared" ref="D49:J49" si="2">SUM(D42:D48)</f>
        <v>11.099999999999998</v>
      </c>
      <c r="E49" s="54">
        <f t="shared" si="2"/>
        <v>9.34</v>
      </c>
      <c r="F49" s="54">
        <f t="shared" si="2"/>
        <v>5.6</v>
      </c>
      <c r="G49" s="54">
        <f t="shared" si="2"/>
        <v>10.120000000000001</v>
      </c>
      <c r="H49" s="54">
        <f t="shared" si="2"/>
        <v>3.9</v>
      </c>
      <c r="I49" s="54">
        <f t="shared" si="2"/>
        <v>4.49</v>
      </c>
      <c r="J49" s="54">
        <f t="shared" si="2"/>
        <v>0.52</v>
      </c>
      <c r="K49" s="46"/>
      <c r="L49" s="48"/>
    </row>
    <row r="50" spans="2:12" ht="60.75" x14ac:dyDescent="0.25">
      <c r="B50" s="92" t="s">
        <v>50</v>
      </c>
      <c r="C50" s="35" t="s">
        <v>39</v>
      </c>
      <c r="D50" s="36"/>
      <c r="E50" s="36">
        <v>0.8</v>
      </c>
      <c r="F50" s="36">
        <v>1.7</v>
      </c>
      <c r="G50" s="36"/>
      <c r="H50" s="36"/>
      <c r="I50" s="36"/>
      <c r="J50" s="36"/>
      <c r="K50" s="35" t="s">
        <v>89</v>
      </c>
      <c r="L50" s="42" t="s">
        <v>98</v>
      </c>
    </row>
    <row r="51" spans="2:12" ht="74.25" customHeight="1" x14ac:dyDescent="0.25">
      <c r="B51" s="92"/>
      <c r="C51" s="39" t="s">
        <v>39</v>
      </c>
      <c r="D51" s="40">
        <v>1.26</v>
      </c>
      <c r="E51" s="40">
        <v>1.4</v>
      </c>
      <c r="F51" s="40"/>
      <c r="G51" s="40">
        <v>1.59</v>
      </c>
      <c r="H51" s="40">
        <v>3.45</v>
      </c>
      <c r="I51" s="40">
        <v>0.8</v>
      </c>
      <c r="J51" s="40"/>
      <c r="K51" s="39" t="s">
        <v>87</v>
      </c>
      <c r="L51" s="43" t="s">
        <v>99</v>
      </c>
    </row>
    <row r="52" spans="2:12" ht="55.5" customHeight="1" x14ac:dyDescent="0.25">
      <c r="B52" s="92"/>
      <c r="C52" s="39" t="s">
        <v>39</v>
      </c>
      <c r="D52" s="40"/>
      <c r="E52" s="40">
        <v>0.95</v>
      </c>
      <c r="F52" s="40"/>
      <c r="G52" s="40">
        <v>1</v>
      </c>
      <c r="H52" s="40"/>
      <c r="I52" s="40">
        <v>1</v>
      </c>
      <c r="J52" s="40"/>
      <c r="K52" s="39" t="s">
        <v>90</v>
      </c>
      <c r="L52" s="43" t="s">
        <v>104</v>
      </c>
    </row>
    <row r="53" spans="2:12" ht="72.75" customHeight="1" x14ac:dyDescent="0.25">
      <c r="B53" s="92"/>
      <c r="C53" s="39" t="s">
        <v>39</v>
      </c>
      <c r="D53" s="40"/>
      <c r="E53" s="40"/>
      <c r="F53" s="40"/>
      <c r="G53" s="40">
        <v>1.46</v>
      </c>
      <c r="H53" s="40">
        <v>2.8</v>
      </c>
      <c r="I53" s="40"/>
      <c r="J53" s="40"/>
      <c r="K53" s="39" t="s">
        <v>91</v>
      </c>
      <c r="L53" s="43" t="s">
        <v>103</v>
      </c>
    </row>
    <row r="54" spans="2:12" ht="48.75" x14ac:dyDescent="0.25">
      <c r="B54" s="92"/>
      <c r="C54" s="39" t="s">
        <v>39</v>
      </c>
      <c r="D54" s="40">
        <v>0.67</v>
      </c>
      <c r="E54" s="40">
        <v>0.6</v>
      </c>
      <c r="F54" s="40"/>
      <c r="G54" s="40">
        <v>1.4750000000000001</v>
      </c>
      <c r="H54" s="40"/>
      <c r="I54" s="40"/>
      <c r="J54" s="40"/>
      <c r="K54" s="39" t="s">
        <v>86</v>
      </c>
      <c r="L54" s="43" t="s">
        <v>100</v>
      </c>
    </row>
    <row r="55" spans="2:12" ht="84.75" x14ac:dyDescent="0.25">
      <c r="B55" s="92"/>
      <c r="C55" s="39" t="s">
        <v>39</v>
      </c>
      <c r="D55" s="40">
        <v>0.7</v>
      </c>
      <c r="E55" s="40">
        <v>0.6</v>
      </c>
      <c r="F55" s="40">
        <v>1.08</v>
      </c>
      <c r="G55" s="40"/>
      <c r="H55" s="40">
        <v>0.85</v>
      </c>
      <c r="I55" s="40"/>
      <c r="J55" s="40"/>
      <c r="K55" s="39" t="s">
        <v>92</v>
      </c>
      <c r="L55" s="43" t="s">
        <v>102</v>
      </c>
    </row>
    <row r="56" spans="2:12" ht="121.5" thickBot="1" x14ac:dyDescent="0.3">
      <c r="B56" s="92"/>
      <c r="C56" s="55" t="s">
        <v>39</v>
      </c>
      <c r="D56" s="56">
        <v>2.1</v>
      </c>
      <c r="E56" s="56">
        <v>3.63</v>
      </c>
      <c r="F56" s="56">
        <v>2.1</v>
      </c>
      <c r="G56" s="56">
        <v>2.2999999999999998</v>
      </c>
      <c r="H56" s="56">
        <v>1.6910000000000001</v>
      </c>
      <c r="I56" s="56">
        <v>3.25</v>
      </c>
      <c r="J56" s="56">
        <v>0.6</v>
      </c>
      <c r="K56" s="55" t="s">
        <v>88</v>
      </c>
      <c r="L56" s="57" t="s">
        <v>101</v>
      </c>
    </row>
    <row r="57" spans="2:12" ht="16.5" thickBot="1" x14ac:dyDescent="0.3">
      <c r="B57" s="92"/>
      <c r="C57" s="50" t="s">
        <v>107</v>
      </c>
      <c r="D57" s="59">
        <f t="shared" ref="D57:J57" si="3">SUM(D50:D56)</f>
        <v>4.7300000000000004</v>
      </c>
      <c r="E57" s="59">
        <f t="shared" si="3"/>
        <v>7.98</v>
      </c>
      <c r="F57" s="59">
        <f t="shared" si="3"/>
        <v>4.8800000000000008</v>
      </c>
      <c r="G57" s="59">
        <f t="shared" si="3"/>
        <v>7.8250000000000002</v>
      </c>
      <c r="H57" s="59">
        <f t="shared" si="3"/>
        <v>8.7910000000000004</v>
      </c>
      <c r="I57" s="59">
        <f t="shared" si="3"/>
        <v>5.05</v>
      </c>
      <c r="J57" s="59">
        <f t="shared" si="3"/>
        <v>0.6</v>
      </c>
      <c r="K57" s="58"/>
      <c r="L57" s="58"/>
    </row>
  </sheetData>
  <mergeCells count="23">
    <mergeCell ref="K3:K4"/>
    <mergeCell ref="L3:L4"/>
    <mergeCell ref="E3:G3"/>
    <mergeCell ref="H3:J3"/>
    <mergeCell ref="B5:B6"/>
    <mergeCell ref="K5:K6"/>
    <mergeCell ref="L5:L6"/>
    <mergeCell ref="B42:B49"/>
    <mergeCell ref="B50:B57"/>
    <mergeCell ref="B2:L2"/>
    <mergeCell ref="B11:B13"/>
    <mergeCell ref="B34:B41"/>
    <mergeCell ref="B26:B33"/>
    <mergeCell ref="B18:B25"/>
    <mergeCell ref="B14:B17"/>
    <mergeCell ref="K7:K8"/>
    <mergeCell ref="L7:L8"/>
    <mergeCell ref="L9:L10"/>
    <mergeCell ref="K9:K10"/>
    <mergeCell ref="B9:B10"/>
    <mergeCell ref="B7:B8"/>
    <mergeCell ref="B3:B4"/>
    <mergeCell ref="C3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29</v>
      </c>
      <c r="B5" t="e">
        <f>XLR_ERRNAME</f>
        <v>#NAME?</v>
      </c>
    </row>
    <row r="6" spans="1:19" x14ac:dyDescent="0.25">
      <c r="A6" t="s">
        <v>30</v>
      </c>
      <c r="B6">
        <v>7379</v>
      </c>
      <c r="C6" s="29" t="s">
        <v>31</v>
      </c>
      <c r="D6">
        <v>4899</v>
      </c>
      <c r="E6" s="29" t="s">
        <v>32</v>
      </c>
      <c r="F6" s="29" t="s">
        <v>33</v>
      </c>
      <c r="G6" s="29" t="s">
        <v>34</v>
      </c>
      <c r="H6" s="29" t="s">
        <v>34</v>
      </c>
      <c r="I6" s="29" t="s">
        <v>34</v>
      </c>
      <c r="J6" s="29" t="s">
        <v>32</v>
      </c>
      <c r="K6" s="29" t="s">
        <v>35</v>
      </c>
      <c r="L6" s="29" t="s">
        <v>36</v>
      </c>
      <c r="M6" s="29" t="s">
        <v>34</v>
      </c>
      <c r="N6" s="29" t="s">
        <v>34</v>
      </c>
      <c r="O6">
        <v>246342</v>
      </c>
      <c r="P6" s="29" t="s">
        <v>37</v>
      </c>
      <c r="Q6">
        <v>0</v>
      </c>
      <c r="R6" s="29" t="s">
        <v>34</v>
      </c>
      <c r="S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к прил 1.2 </vt:lpstr>
      <vt:lpstr>График доставки к прил 1.2 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2014-11-27T09:13:04Z</cp:lastPrinted>
  <dcterms:created xsi:type="dcterms:W3CDTF">2013-12-19T08:11:42Z</dcterms:created>
  <dcterms:modified xsi:type="dcterms:W3CDTF">2014-11-27T09:13:39Z</dcterms:modified>
</cp:coreProperties>
</file>